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zcourts.sharepoint.com/teams/AutomationServices2/Shared Documents/Legislation/Legupdate 2023/10) Webpage Updates/"/>
    </mc:Choice>
  </mc:AlternateContent>
  <xr:revisionPtr revIDLastSave="0" documentId="8_{2ED35EBD-09D8-4101-9F7C-1C53BE45A237}" xr6:coauthVersionLast="47" xr6:coauthVersionMax="47" xr10:uidLastSave="{00000000-0000-0000-0000-000000000000}"/>
  <bookViews>
    <workbookView xWindow="-120" yWindow="-120" windowWidth="29040" windowHeight="15840" xr2:uid="{17D44945-E489-4FDD-93CA-D222CBAAD5EB}"/>
  </bookViews>
  <sheets>
    <sheet name="Juvenile Cost Eligibility" sheetId="1" r:id="rId1"/>
    <sheet name="DataSet" sheetId="6" state="hidden" r:id="rId2"/>
  </sheets>
  <definedNames>
    <definedName name="_xlnm.Print_Area" localSheetId="0">'Juvenile Cost Eligibility'!$C$3:$D$19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6" l="1" a="1"/>
  <c r="A12" i="6" s="1"/>
  <c r="C18" i="1"/>
  <c r="C17" i="1"/>
  <c r="C16" i="1"/>
  <c r="C15" i="1"/>
  <c r="C14" i="1"/>
  <c r="C13" i="1"/>
  <c r="C12" i="1"/>
  <c r="C11" i="1"/>
  <c r="C10" i="1"/>
  <c r="C9" i="1"/>
  <c r="C7" i="1"/>
  <c r="C8" i="1"/>
  <c r="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<sst xmlns="http://schemas.openxmlformats.org/spreadsheetml/2006/main" count="73" uniqueCount="42">
  <si>
    <t>SB1197: Juvenile Offenses and Eligible Cost Types Tool</t>
  </si>
  <si>
    <t>Instructions: Please select an Offense Type from the list below</t>
  </si>
  <si>
    <t>Local Ordinance</t>
  </si>
  <si>
    <t>&lt;--Select Offense Type</t>
  </si>
  <si>
    <t>Eligibile Cost Types for:</t>
  </si>
  <si>
    <t>**This should only be used as a guide for a case where a Juvenile is dispositioned, deferred, or completing a diversion program as a JUVENILE. All local cost types created from a local ordinance or order will need to be reviewed on a case by case basis to determine if eligible on a juvenile case.**</t>
  </si>
  <si>
    <t>Offense</t>
  </si>
  <si>
    <t>Fee1</t>
  </si>
  <si>
    <t>Fee2</t>
  </si>
  <si>
    <t>Fee3</t>
  </si>
  <si>
    <t>Fee4</t>
  </si>
  <si>
    <t>Fee5</t>
  </si>
  <si>
    <t>Fee6</t>
  </si>
  <si>
    <t>Fee7</t>
  </si>
  <si>
    <t>Fee8</t>
  </si>
  <si>
    <t>Fee9</t>
  </si>
  <si>
    <t>Fee10</t>
  </si>
  <si>
    <t>Fee11</t>
  </si>
  <si>
    <t>Fee12</t>
  </si>
  <si>
    <t>Civil Traffic</t>
  </si>
  <si>
    <t>Defensive Driving School (12-114)</t>
  </si>
  <si>
    <t>Base Fine / Monetary Assessment / Penalty</t>
  </si>
  <si>
    <t>68% Surcharge</t>
  </si>
  <si>
    <t>10% Clean Elections Surcharge</t>
  </si>
  <si>
    <t>1% Clean Elections Surcharge</t>
  </si>
  <si>
    <t>$20 Probation Assessment</t>
  </si>
  <si>
    <t>$13 Additional Assessment</t>
  </si>
  <si>
    <t>$9 Victim's Rights Assessment</t>
  </si>
  <si>
    <t>$2 Victims' Rights Enforcement Assessment</t>
  </si>
  <si>
    <t>$4 Peace Officer Training Equipment Fund Assessment</t>
  </si>
  <si>
    <t>Criminal Traffic (Title 28 Non-Felony and Non-DUI)</t>
  </si>
  <si>
    <t>$1000 Drag Racing Assessment</t>
  </si>
  <si>
    <t>Victim Restitution</t>
  </si>
  <si>
    <t>DUI</t>
  </si>
  <si>
    <t>Prison Construction Assessment</t>
  </si>
  <si>
    <t>Public Safety Equipment Fund Assessment</t>
  </si>
  <si>
    <t>DUI Abatement Fund Assessment</t>
  </si>
  <si>
    <t>Criminal Traffic (Title 28 Felony and Non-DUI)</t>
  </si>
  <si>
    <t>Civil Marijuana</t>
  </si>
  <si>
    <t>Petty Offense, Status Offense (Non-Traffic)</t>
  </si>
  <si>
    <t>Misdemeanor (Non-Traffic)</t>
  </si>
  <si>
    <t>Felony (Non-Traffic)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</si>
</sst>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8"/>
      <color rgb="FF44546A"/>
      <name val="Calibri"/>
      <family val="2"/>
      <scheme val="minor"/>
    </font>
    <font>
      <sz val="11"/>
      <color rgb="FF44546A"/>
      <name val="Calibri"/>
      <family val="2"/>
      <scheme val="minor"/>
    </font>
    <font>
      <b/>
      <sz val="12"/>
      <color rgb="FF44546A"/>
      <name val="Calibri"/>
      <family val="2"/>
      <scheme val="minor"/>
    </font>
    <font>
      <sz val="16"/>
      <color rgb="FF44546A"/>
      <name val="Calibri"/>
      <family val="2"/>
      <scheme val="minor"/>
    </font>
    <font>
      <b/>
      <sz val="11"/>
      <color rgb="FF44546A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8E7D6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3" fillId="2" borderId="0" xfId="0" applyFont="1" applyFill="1" applyProtection="1">
      <protection locked="0"/>
    </xf>
    <xf numFmtId="0" fontId="6" fillId="0" borderId="0" xfId="0" applyFont="1" applyFill="1"/>
    <xf numFmtId="0" fontId="0" fillId="0" borderId="0" xfId="0" applyFill="1"/>
    <xf numFmtId="0" fontId="2" fillId="0" borderId="0" xfId="0" applyFont="1" applyFill="1"/>
    <xf numFmtId="0" fontId="4" fillId="0" borderId="0" xfId="0" applyFont="1" applyFill="1" applyAlignment="1">
      <alignment horizontal="right"/>
    </xf>
    <xf numFmtId="0" fontId="7" fillId="0" borderId="2" xfId="0" applyFont="1" applyFill="1" applyBorder="1"/>
    <xf numFmtId="0" fontId="1" fillId="0" borderId="1" xfId="0" applyFont="1" applyFill="1" applyBorder="1"/>
    <xf numFmtId="0" fontId="5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/>
    </xf>
  </cellXfs>
  <cellStyles count="1">
    <cellStyle name="Normal" xfId="0" builtinId="0"/>
  </cellStyles>
  <dxfs count="5">
    <dxf>
      <alignment horizontal="general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8E7D6"/>
      <color rgb="FF4454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B4F8DC2-0E61-413B-9AE0-685BAE44C4FB}" name="Final" displayName="Final" ref="A1:M10" totalsRowShown="0" headerRowDxfId="1">
  <autoFilter ref="A1:M10" xr:uid="{BB4F8DC2-0E61-413B-9AE0-685BAE44C4FB}"/>
  <tableColumns count="13">
    <tableColumn id="1" xr3:uid="{F7AD92BE-6799-490E-843C-7508A7A3BC94}" name="Offense" dataDxfId="0"/>
    <tableColumn id="2" xr3:uid="{6EA31884-06F2-4C86-A5F3-6F6FEEDF10D9}" name="Fee1"/>
    <tableColumn id="3" xr3:uid="{1B17F7A0-1DC5-4C54-8474-CE1240A4787D}" name="Fee2"/>
    <tableColumn id="4" xr3:uid="{47181190-E928-4F73-83D0-A9829AFAE0D5}" name="Fee3"/>
    <tableColumn id="5" xr3:uid="{6CF84A53-E75C-458C-9961-70888FC7802D}" name="Fee4"/>
    <tableColumn id="6" xr3:uid="{E405422A-2F7B-44AD-9C51-661F393A3F6B}" name="Fee5"/>
    <tableColumn id="7" xr3:uid="{C14BB412-024B-447A-BE19-53A52294CD59}" name="Fee6"/>
    <tableColumn id="8" xr3:uid="{B0943C58-9155-4877-ADB6-EB2AEA044A66}" name="Fee7"/>
    <tableColumn id="9" xr3:uid="{4800584C-60A4-4680-8B9E-1FB573865855}" name="Fee8"/>
    <tableColumn id="10" xr3:uid="{89CBBCC0-1E12-4CDA-82AA-9AF4E9E2484D}" name="Fee9"/>
    <tableColumn id="11" xr3:uid="{6B245930-FCBF-4764-A0F7-57F8D2BEB60A}" name="Fee10"/>
    <tableColumn id="12" xr3:uid="{5105B5FF-F2AE-47B7-9038-692F31E58E8B}" name="Fee11"/>
    <tableColumn id="13" xr3:uid="{2FF70141-AFD4-4B0A-8D2E-CA858120C8C9}" name="Fee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24A7-6936-46E3-B0A0-D02523A96125}">
  <dimension ref="C3:D19"/>
  <sheetViews>
    <sheetView showGridLines="0" showRowColHeaders="0" tabSelected="1" zoomScaleNormal="100" workbookViewId="0">
      <selection activeCell="C5" sqref="C5"/>
    </sheetView>
  </sheetViews>
  <sheetFormatPr defaultRowHeight="15" x14ac:dyDescent="0.25"/>
  <cols>
    <col min="3" max="3" width="72" customWidth="1"/>
    <col min="4" max="4" width="46.5703125" bestFit="1" customWidth="1"/>
    <col min="5" max="5" width="14.28515625" customWidth="1"/>
    <col min="6" max="6" width="18.140625" customWidth="1"/>
    <col min="7" max="7" width="17.7109375" customWidth="1"/>
    <col min="8" max="8" width="13.85546875" customWidth="1"/>
    <col min="9" max="9" width="16.140625" customWidth="1"/>
    <col min="10" max="10" width="16.28515625" customWidth="1"/>
    <col min="11" max="11" width="18.7109375" customWidth="1"/>
    <col min="12" max="12" width="19.140625" customWidth="1"/>
    <col min="13" max="13" width="21.28515625" customWidth="1"/>
    <col min="14" max="14" width="22.85546875" customWidth="1"/>
    <col min="15" max="15" width="17.7109375" customWidth="1"/>
    <col min="16" max="16" width="16.85546875" customWidth="1"/>
    <col min="17" max="17" width="12" customWidth="1"/>
  </cols>
  <sheetData>
    <row r="3" spans="3:4" ht="23.25" x14ac:dyDescent="0.35">
      <c r="C3" s="11" t="s">
        <v>0</v>
      </c>
      <c r="D3" s="11"/>
    </row>
    <row r="4" spans="3:4" ht="21" x14ac:dyDescent="0.35">
      <c r="C4" s="4" t="s">
        <v>1</v>
      </c>
      <c r="D4" s="5"/>
    </row>
    <row r="5" spans="3:4" ht="23.25" x14ac:dyDescent="0.35">
      <c r="C5" s="3" t="s">
        <v>2</v>
      </c>
      <c r="D5" s="6" t="s">
        <v>3</v>
      </c>
    </row>
    <row r="6" spans="3:4" x14ac:dyDescent="0.25">
      <c r="C6" s="7" t="s">
        <v>4</v>
      </c>
      <c r="D6" s="8" t="str">
        <f>VLOOKUP(C5,DataSet!A1:M10,1,FALSE)</f>
        <v>Local Ordinance</v>
      </c>
    </row>
    <row r="7" spans="3:4" x14ac:dyDescent="0.25">
      <c r="C7" s="9" t="str">
        <f>(IF(ISBLANK(VLOOKUP($C$5,Final[],2,FALSE)),"",VLOOKUP($C$5,Final[],2,FALSE)))</f>
        <v>Base Fine / Monetary Assessment / Penalty</v>
      </c>
      <c r="D7" s="5"/>
    </row>
    <row r="8" spans="3:4" x14ac:dyDescent="0.25">
      <c r="C8" s="9" t="str">
        <f>(IF(ISBLANK(VLOOKUP($C$5,Final[],3,FALSE)),"",VLOOKUP($C$5,Final[],3,FALSE)))</f>
        <v>Victim Restitution</v>
      </c>
      <c r="D8" s="5"/>
    </row>
    <row r="9" spans="3:4" x14ac:dyDescent="0.25">
      <c r="C9" s="9" t="str">
        <f>(IF(ISBLANK(VLOOKUP($C$5,Final[],4,FALSE)),"",VLOOKUP($C$5,Final[],4,FALSE)))</f>
        <v/>
      </c>
      <c r="D9" s="5"/>
    </row>
    <row r="10" spans="3:4" x14ac:dyDescent="0.25">
      <c r="C10" s="9" t="str">
        <f>(IF(ISBLANK(VLOOKUP($C$5,Final[],5,FALSE)),"",VLOOKUP($C$5,Final[],5,FALSE)))</f>
        <v/>
      </c>
      <c r="D10" s="5"/>
    </row>
    <row r="11" spans="3:4" x14ac:dyDescent="0.25">
      <c r="C11" s="9" t="str">
        <f>(IF(ISBLANK(VLOOKUP($C$5,Final[],6,FALSE)),"",VLOOKUP($C$5,Final[],6,FALSE)))</f>
        <v/>
      </c>
      <c r="D11" s="5"/>
    </row>
    <row r="12" spans="3:4" x14ac:dyDescent="0.25">
      <c r="C12" s="9" t="str">
        <f>(IF(ISBLANK(VLOOKUP($C$5,Final[],7,FALSE)),"",VLOOKUP($C$5,Final[],7,FALSE)))</f>
        <v/>
      </c>
      <c r="D12" s="5"/>
    </row>
    <row r="13" spans="3:4" x14ac:dyDescent="0.25">
      <c r="C13" s="9" t="str">
        <f>(IF(ISBLANK(VLOOKUP($C$5,Final[],8,FALSE)),"",VLOOKUP($C$5,Final[],8,FALSE)))</f>
        <v/>
      </c>
      <c r="D13" s="5"/>
    </row>
    <row r="14" spans="3:4" x14ac:dyDescent="0.25">
      <c r="C14" s="9" t="str">
        <f>(IF(ISBLANK(VLOOKUP($C$5,Final[],9,FALSE)),"",VLOOKUP($C$5,Final[],9,FALSE)))</f>
        <v/>
      </c>
      <c r="D14" s="5"/>
    </row>
    <row r="15" spans="3:4" x14ac:dyDescent="0.25">
      <c r="C15" s="9" t="str">
        <f>(IF(ISBLANK(VLOOKUP($C$5,Final[],10,FALSE)),"",VLOOKUP($C$5,Final[],10,FALSE)))</f>
        <v/>
      </c>
      <c r="D15" s="5"/>
    </row>
    <row r="16" spans="3:4" x14ac:dyDescent="0.25">
      <c r="C16" s="9" t="str">
        <f>(IF(ISBLANK(VLOOKUP($C$5,Final[],11,FALSE)),"",VLOOKUP($C$5,Final[],11,FALSE)))</f>
        <v/>
      </c>
      <c r="D16" s="5"/>
    </row>
    <row r="17" spans="3:4" x14ac:dyDescent="0.25">
      <c r="C17" s="9" t="str">
        <f>(IF(ISBLANK(VLOOKUP($C$5,Final[],12,FALSE)),"",VLOOKUP($C$5,Final[],12,FALSE)))</f>
        <v/>
      </c>
      <c r="D17" s="5"/>
    </row>
    <row r="18" spans="3:4" x14ac:dyDescent="0.25">
      <c r="C18" s="9" t="str">
        <f>(IF(ISBLANK(VLOOKUP($C$5,Final[],13,FALSE)),"",VLOOKUP($C$5,Final[],13,FALSE)))</f>
        <v/>
      </c>
      <c r="D18" s="5"/>
    </row>
    <row r="19" spans="3:4" ht="72" customHeight="1" x14ac:dyDescent="0.25">
      <c r="C19" s="10" t="s">
        <v>5</v>
      </c>
      <c r="D19" s="10"/>
    </row>
  </sheetData>
  <sheetProtection sheet="1" objects="1" scenarios="1" selectLockedCells="1"/>
  <mergeCells count="2">
    <mergeCell ref="C19:D19"/>
    <mergeCell ref="C3:D3"/>
  </mergeCell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F91572-D3EF-4271-AD76-B0E9870123FD}">
          <x14:formula1>
            <xm:f>_xlfn.ANCHORARRAY(DataSet!$A$12)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BEDC3-B5C1-47A9-8AD2-67F5B489C8FC}">
  <dimension ref="A1:M20"/>
  <sheetViews>
    <sheetView zoomScaleNormal="100" workbookViewId="0">
      <selection activeCell="M4" sqref="M4"/>
    </sheetView>
  </sheetViews>
  <sheetFormatPr defaultColWidth="8.7109375" defaultRowHeight="15" x14ac:dyDescent="0.25"/>
  <sheetData>
    <row r="1" spans="1:13" x14ac:dyDescent="0.25">
      <c r="A1" s="2" t="s">
        <v>6</v>
      </c>
      <c r="B1" s="2" t="s">
        <v>7</v>
      </c>
      <c r="C1" s="2" t="s">
        <v>8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14</v>
      </c>
      <c r="J1" s="2" t="s">
        <v>15</v>
      </c>
      <c r="K1" s="2" t="s">
        <v>16</v>
      </c>
      <c r="L1" s="2" t="s">
        <v>17</v>
      </c>
      <c r="M1" s="2" t="s">
        <v>18</v>
      </c>
    </row>
    <row r="2" spans="1:13" ht="48.75" customHeight="1" x14ac:dyDescent="0.25">
      <c r="A2" s="1" t="s">
        <v>19</v>
      </c>
      <c r="B2" s="1" t="s">
        <v>20</v>
      </c>
      <c r="C2" s="1" t="s">
        <v>21</v>
      </c>
      <c r="D2" s="1" t="s">
        <v>22</v>
      </c>
      <c r="E2" s="2" t="s">
        <v>23</v>
      </c>
      <c r="F2" s="2" t="s">
        <v>24</v>
      </c>
      <c r="G2" s="2" t="s">
        <v>25</v>
      </c>
      <c r="H2" s="2" t="s">
        <v>26</v>
      </c>
      <c r="I2" s="2" t="s">
        <v>27</v>
      </c>
      <c r="J2" s="2" t="s">
        <v>28</v>
      </c>
      <c r="K2" s="2" t="s">
        <v>29</v>
      </c>
    </row>
    <row r="3" spans="1:13" ht="43.5" customHeight="1" x14ac:dyDescent="0.25">
      <c r="A3" s="1" t="s">
        <v>30</v>
      </c>
      <c r="B3" s="1" t="s">
        <v>20</v>
      </c>
      <c r="C3" s="1" t="s">
        <v>21</v>
      </c>
      <c r="D3" s="1" t="s">
        <v>22</v>
      </c>
      <c r="E3" s="2" t="s">
        <v>23</v>
      </c>
      <c r="F3" s="2" t="s">
        <v>24</v>
      </c>
      <c r="G3" s="2" t="s">
        <v>26</v>
      </c>
      <c r="H3" s="2" t="s">
        <v>27</v>
      </c>
      <c r="I3" s="2" t="s">
        <v>28</v>
      </c>
      <c r="J3" s="2" t="s">
        <v>29</v>
      </c>
      <c r="K3" s="2" t="s">
        <v>31</v>
      </c>
      <c r="L3" s="2" t="s">
        <v>32</v>
      </c>
    </row>
    <row r="4" spans="1:13" ht="31.5" customHeight="1" x14ac:dyDescent="0.25">
      <c r="A4" s="1" t="s">
        <v>33</v>
      </c>
      <c r="B4" s="1" t="s">
        <v>21</v>
      </c>
      <c r="C4" s="1" t="s">
        <v>22</v>
      </c>
      <c r="D4" s="2" t="s">
        <v>23</v>
      </c>
      <c r="E4" s="2" t="s">
        <v>24</v>
      </c>
      <c r="F4" s="2" t="s">
        <v>26</v>
      </c>
      <c r="G4" s="2" t="s">
        <v>27</v>
      </c>
      <c r="H4" s="2" t="s">
        <v>28</v>
      </c>
      <c r="I4" s="2" t="s">
        <v>29</v>
      </c>
      <c r="J4" s="2" t="s">
        <v>34</v>
      </c>
      <c r="K4" s="2" t="s">
        <v>35</v>
      </c>
      <c r="L4" s="2" t="s">
        <v>36</v>
      </c>
      <c r="M4" s="2" t="s">
        <v>32</v>
      </c>
    </row>
    <row r="5" spans="1:13" ht="51.75" customHeight="1" x14ac:dyDescent="0.25">
      <c r="A5" s="1" t="s">
        <v>37</v>
      </c>
      <c r="B5" s="1" t="s">
        <v>21</v>
      </c>
      <c r="C5" s="2" t="s">
        <v>32</v>
      </c>
    </row>
    <row r="6" spans="1:13" ht="54" customHeight="1" x14ac:dyDescent="0.25">
      <c r="A6" s="1" t="s">
        <v>38</v>
      </c>
      <c r="B6" s="1" t="s">
        <v>21</v>
      </c>
      <c r="C6" s="2" t="s">
        <v>32</v>
      </c>
    </row>
    <row r="7" spans="1:13" ht="44.25" customHeight="1" x14ac:dyDescent="0.25">
      <c r="A7" s="1" t="s">
        <v>2</v>
      </c>
      <c r="B7" s="1" t="s">
        <v>21</v>
      </c>
      <c r="C7" s="2" t="s">
        <v>32</v>
      </c>
    </row>
    <row r="8" spans="1:13" ht="39.75" customHeight="1" x14ac:dyDescent="0.25">
      <c r="A8" s="1" t="s">
        <v>39</v>
      </c>
      <c r="B8" s="1" t="s">
        <v>21</v>
      </c>
      <c r="C8" s="2" t="s">
        <v>32</v>
      </c>
    </row>
    <row r="9" spans="1:13" ht="40.5" customHeight="1" x14ac:dyDescent="0.25">
      <c r="A9" s="1" t="s">
        <v>40</v>
      </c>
      <c r="B9" s="1" t="s">
        <v>21</v>
      </c>
      <c r="C9" s="2" t="s">
        <v>32</v>
      </c>
    </row>
    <row r="10" spans="1:13" ht="42.75" customHeight="1" x14ac:dyDescent="0.25">
      <c r="A10" s="1" t="s">
        <v>41</v>
      </c>
      <c r="B10" s="1" t="s">
        <v>21</v>
      </c>
      <c r="C10" s="2" t="s">
        <v>32</v>
      </c>
    </row>
    <row r="12" spans="1:13" x14ac:dyDescent="0.25">
      <c r="A12" t="str" cm="1">
        <f t="array" ref="A12:A20">_xlfn.UNIQUE(Final[Offense])</f>
        <v>Civil Traffic</v>
      </c>
    </row>
    <row r="13" spans="1:13" x14ac:dyDescent="0.25">
      <c r="A13" t="str">
        <v>Criminal Traffic (Title 28 Non-Felony and Non-DUI)</v>
      </c>
    </row>
    <row r="14" spans="1:13" x14ac:dyDescent="0.25">
      <c r="A14" t="str">
        <v>DUI</v>
      </c>
    </row>
    <row r="15" spans="1:13" x14ac:dyDescent="0.25">
      <c r="A15" t="str">
        <v>Criminal Traffic (Title 28 Felony and Non-DUI)</v>
      </c>
    </row>
    <row r="16" spans="1:13" x14ac:dyDescent="0.25">
      <c r="A16" t="str">
        <v>Civil Marijuana</v>
      </c>
    </row>
    <row r="17" spans="1:1" x14ac:dyDescent="0.25">
      <c r="A17" t="str">
        <v>Local Ordinance</v>
      </c>
    </row>
    <row r="18" spans="1:1" x14ac:dyDescent="0.25">
      <c r="A18" t="str">
        <v>Petty Offense, Status Offense (Non-Traffic)</v>
      </c>
    </row>
    <row r="19" spans="1:1" x14ac:dyDescent="0.25">
      <c r="A19" t="str">
        <v>Misdemeanor (Non-Traffic)</v>
      </c>
    </row>
    <row r="20" spans="1:1" x14ac:dyDescent="0.25">
      <c r="A20" t="str">
        <v>Felony (Non-Traffic)</v>
      </c>
    </row>
  </sheetData>
  <conditionalFormatting sqref="B4:B10 D5:M10 L2:M2 K3:L3">
    <cfRule type="cellIs" dxfId="4" priority="1" operator="equal">
      <formula>"N/A"</formula>
    </cfRule>
    <cfRule type="cellIs" dxfId="3" priority="2" operator="equal">
      <formula>"Y"</formula>
    </cfRule>
    <cfRule type="cellIs" dxfId="2" priority="3" operator="equal">
      <formula>"N"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555DB38865B045BE19001546CCBA5A" ma:contentTypeVersion="20" ma:contentTypeDescription="Create a new document." ma:contentTypeScope="" ma:versionID="54b7a550e46ba50eeed7d45f15ef88cf">
  <xsd:schema xmlns:xsd="http://www.w3.org/2001/XMLSchema" xmlns:xs="http://www.w3.org/2001/XMLSchema" xmlns:p="http://schemas.microsoft.com/office/2006/metadata/properties" xmlns:ns2="3e229276-0242-43fd-ae1c-9005d8cb82af" xmlns:ns3="b143206f-a859-4af7-99ad-262ed23c3b3a" xmlns:ns4="d017dfa5-038e-4918-abe4-ba559629eca7" targetNamespace="http://schemas.microsoft.com/office/2006/metadata/properties" ma:root="true" ma:fieldsID="d00c6e88911380e51cda9799767240bf" ns2:_="" ns3:_="" ns4:_="">
    <xsd:import namespace="3e229276-0242-43fd-ae1c-9005d8cb82af"/>
    <xsd:import namespace="b143206f-a859-4af7-99ad-262ed23c3b3a"/>
    <xsd:import namespace="d017dfa5-038e-4918-abe4-ba559629ec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Status" minOccurs="0"/>
                <xsd:element ref="ns2:Action_x0020_Date" minOccurs="0"/>
                <xsd:element ref="ns2:Author0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ink" minOccurs="0"/>
                <xsd:element ref="ns2:MediaLengthInSeconds" minOccurs="0"/>
                <xsd:element ref="ns2:Year" minOccurs="0"/>
                <xsd:element ref="ns2:lcf76f155ced4ddcb4097134ff3c332f" minOccurs="0"/>
                <xsd:element ref="ns4:TaxCatchAll" minOccurs="0"/>
                <xsd:element ref="ns2:Jurisdic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229276-0242-43fd-ae1c-9005d8cb82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3" nillable="true" ma:displayName="Status" ma:format="RadioButtons" ma:internalName="Status">
      <xsd:simpleType>
        <xsd:restriction base="dms:Choice">
          <xsd:enumeration value="Posted"/>
          <xsd:enumeration value="Replaced"/>
          <xsd:enumeration value="Removed"/>
          <xsd:enumeration value="Editing"/>
          <xsd:enumeration value="Informational (not posted)"/>
          <xsd:enumeration value="Approved"/>
          <xsd:enumeration value="Pending Approval"/>
        </xsd:restriction>
      </xsd:simpleType>
    </xsd:element>
    <xsd:element name="Action_x0020_Date" ma:index="14" nillable="true" ma:displayName="Action Date" ma:format="DateOnly" ma:internalName="Action_x0020_Date">
      <xsd:simpleType>
        <xsd:restriction base="dms:DateTime"/>
      </xsd:simpleType>
    </xsd:element>
    <xsd:element name="Author0" ma:index="15" nillable="true" ma:displayName="Author" ma:format="Dropdown" ma:internalName="Author0">
      <xsd:simpleType>
        <xsd:union memberTypes="dms:Text">
          <xsd:simpleType>
            <xsd:restriction base="dms:Choice">
              <xsd:enumeration value="Melanie Cluff"/>
              <xsd:enumeration value="Gina Burke"/>
              <xsd:enumeration value="Eva Carranza"/>
              <xsd:enumeration value="Carole Hack"/>
              <xsd:enumeration value="Vanessa Jimenez"/>
              <xsd:enumeration value="Maria Montoya"/>
              <xsd:enumeration value="Michal Musgrove"/>
              <xsd:enumeration value="Judy Rochon"/>
              <xsd:enumeration value="April Smith"/>
              <xsd:enumeration value="Nara Long"/>
              <xsd:enumeration value="Judy Waggoner"/>
              <xsd:enumeration value="Josephine Agamba"/>
              <xsd:enumeration value="Silvia Everman"/>
            </xsd:restriction>
          </xsd:simpleType>
        </xsd:un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ink" ma:index="20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Year" ma:index="22" nillable="true" ma:displayName="Year" ma:internalName="Year">
      <xsd:simpleType>
        <xsd:restriction base="dms:Text">
          <xsd:maxLength value="4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f10c71e4-c016-43c7-962e-b431e16251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Jurisdiction" ma:index="26" nillable="true" ma:displayName="Jurisdiction" ma:format="Dropdown" ma:internalName="Jurisdiction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GJ"/>
                    <xsd:enumeration value="LJ"/>
                  </xsd:restriction>
                </xsd:simpleType>
              </xsd:element>
            </xsd:sequence>
          </xsd:extension>
        </xsd:complexContent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43206f-a859-4af7-99ad-262ed23c3b3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17dfa5-038e-4918-abe4-ba559629eca7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f8968818-4b1a-46bf-9a1b-53d51e631073}" ma:internalName="TaxCatchAll" ma:showField="CatchAllData" ma:web="b143206f-a859-4af7-99ad-262ed23c3b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urisdiction xmlns="3e229276-0242-43fd-ae1c-9005d8cb82af" xsi:nil="true"/>
    <Action_x0020_Date xmlns="3e229276-0242-43fd-ae1c-9005d8cb82af" xsi:nil="true"/>
    <lcf76f155ced4ddcb4097134ff3c332f xmlns="3e229276-0242-43fd-ae1c-9005d8cb82af">
      <Terms xmlns="http://schemas.microsoft.com/office/infopath/2007/PartnerControls"/>
    </lcf76f155ced4ddcb4097134ff3c332f>
    <Status xmlns="3e229276-0242-43fd-ae1c-9005d8cb82af" xsi:nil="true"/>
    <TaxCatchAll xmlns="d017dfa5-038e-4918-abe4-ba559629eca7" xsi:nil="true"/>
    <Author0 xmlns="3e229276-0242-43fd-ae1c-9005d8cb82af" xsi:nil="true"/>
    <Link xmlns="3e229276-0242-43fd-ae1c-9005d8cb82af">
      <Url xsi:nil="true"/>
      <Description xsi:nil="true"/>
    </Link>
    <Year xmlns="3e229276-0242-43fd-ae1c-9005d8cb82af" xsi:nil="true"/>
    <SharedWithUsers xmlns="b143206f-a859-4af7-99ad-262ed23c3b3a">
      <UserInfo>
        <DisplayName>Musgrove, Michal</DisplayName>
        <AccountId>19</AccountId>
        <AccountType/>
      </UserInfo>
      <UserInfo>
        <DisplayName>Hiser, Della</DisplayName>
        <AccountId>896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8B931D-0B73-4126-B8C8-49E3EB6863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229276-0242-43fd-ae1c-9005d8cb82af"/>
    <ds:schemaRef ds:uri="b143206f-a859-4af7-99ad-262ed23c3b3a"/>
    <ds:schemaRef ds:uri="d017dfa5-038e-4918-abe4-ba559629ec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BBB8FC-C82C-45D2-BAC4-57165C91BC59}">
  <ds:schemaRefs>
    <ds:schemaRef ds:uri="http://schemas.microsoft.com/office/2006/documentManagement/types"/>
    <ds:schemaRef ds:uri="http://schemas.microsoft.com/office/2006/metadata/properties"/>
    <ds:schemaRef ds:uri="3e229276-0242-43fd-ae1c-9005d8cb82af"/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d017dfa5-038e-4918-abe4-ba559629eca7"/>
    <ds:schemaRef ds:uri="b143206f-a859-4af7-99ad-262ed23c3b3a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EAC5C11-EC57-4A9C-B991-E12CF57BC9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Juvenile Cost Eligibility</vt:lpstr>
      <vt:lpstr>DataSet</vt:lpstr>
      <vt:lpstr>'Juvenile Cost Eligibility'!Print_Area</vt:lpstr>
    </vt:vector>
  </TitlesOfParts>
  <Manager/>
  <Company>A.O.C. State Supreme Courts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Oberlin, Cassandra</dc:creator>
  <cp:keywords/>
  <dc:description/>
  <cp:lastModifiedBy>Everman, Silvia</cp:lastModifiedBy>
  <cp:revision/>
  <dcterms:created xsi:type="dcterms:W3CDTF">2023-09-25T15:03:16Z</dcterms:created>
  <dcterms:modified xsi:type="dcterms:W3CDTF">2023-10-26T16:40:35Z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0x01010057555DB38865B045BE19001546CCBA5A</vt:lpwstr>
  </property>
</Properties>
</file>